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46" activeTab="0"/>
  </bookViews>
  <sheets>
    <sheet name="TDSheet" sheetId="1" r:id="rId1"/>
    <sheet name="Техника (2)" sheetId="2" r:id="rId2"/>
  </sheets>
  <definedNames/>
  <calcPr fullCalcOnLoad="1" refMode="R1C1"/>
</workbook>
</file>

<file path=xl/sharedStrings.xml><?xml version="1.0" encoding="utf-8"?>
<sst xmlns="http://schemas.openxmlformats.org/spreadsheetml/2006/main" count="141" uniqueCount="87">
  <si>
    <t>№
п.п.</t>
  </si>
  <si>
    <t>Инвент.№</t>
  </si>
  <si>
    <t>ОС/НМА/Оборудование</t>
  </si>
  <si>
    <t>Ед.
Изм.</t>
  </si>
  <si>
    <t>Дата
ввода</t>
  </si>
  <si>
    <t>Кол.</t>
  </si>
  <si>
    <t>Коэф.</t>
  </si>
  <si>
    <t>Остаточ.
стоимость</t>
  </si>
  <si>
    <t>01.60(Транспортные средства)</t>
  </si>
  <si>
    <t>4</t>
  </si>
  <si>
    <t xml:space="preserve">NEXIA -3 ELEG-AT/ SKD </t>
  </si>
  <si>
    <t>шт.</t>
  </si>
  <si>
    <t>26.01.2021</t>
  </si>
  <si>
    <t>2</t>
  </si>
  <si>
    <t>LACETTI L-ELEGANT/AT PLUS</t>
  </si>
  <si>
    <t>03.11.2020</t>
  </si>
  <si>
    <t>3</t>
  </si>
  <si>
    <t>NEXIA -3 AV-GX/AT (4 позиция местной комплектации)</t>
  </si>
  <si>
    <t>15.12.2020</t>
  </si>
  <si>
    <t>11</t>
  </si>
  <si>
    <t>Легковой автомобиль LACTTI -2(1.5)</t>
  </si>
  <si>
    <t>19.01.2022</t>
  </si>
  <si>
    <t>14</t>
  </si>
  <si>
    <t xml:space="preserve">CAPTIVA LTZ </t>
  </si>
  <si>
    <t>26.08.2022</t>
  </si>
  <si>
    <t>15</t>
  </si>
  <si>
    <t xml:space="preserve">Автомобиль марки CAPTIVA </t>
  </si>
  <si>
    <t>12</t>
  </si>
  <si>
    <t>Легковой автомобиль LACTTI -2(1.5) (2)</t>
  </si>
  <si>
    <t>18.08.2022</t>
  </si>
  <si>
    <t>16</t>
  </si>
  <si>
    <t>Автомобиль Тoyota Land Cruiser Prado SFX-30</t>
  </si>
  <si>
    <t>22.11.2022</t>
  </si>
  <si>
    <t>ИТОГО ПО ПОДРАЗДЕЛЕНИЮ:</t>
  </si>
  <si>
    <t>ИТОГО ПО СЧЕТУ:</t>
  </si>
  <si>
    <t>01.20(Здания, сооружения и передат.устройства)</t>
  </si>
  <si>
    <t xml:space="preserve">Правление </t>
  </si>
  <si>
    <t>7</t>
  </si>
  <si>
    <t>Ворота (Дарвоза)</t>
  </si>
  <si>
    <t>16.11.2021</t>
  </si>
  <si>
    <t>8</t>
  </si>
  <si>
    <t xml:space="preserve">Навес </t>
  </si>
  <si>
    <t>5</t>
  </si>
  <si>
    <t>Административное здание (Идора биноси)</t>
  </si>
  <si>
    <t>01.50(Компьютерное оборудование и вычисл.техника)</t>
  </si>
  <si>
    <t>13</t>
  </si>
  <si>
    <t>Сервер HP Prolianr</t>
  </si>
  <si>
    <t>30.08.2022</t>
  </si>
  <si>
    <t>01.12(Благоустройство основных средств,полученных по договору долгосрочной аренды)</t>
  </si>
  <si>
    <t>6</t>
  </si>
  <si>
    <t>Благоустройство земли (Ер ободонлаштириш)</t>
  </si>
  <si>
    <t>ОБЩИЙ ИТОГ:</t>
  </si>
  <si>
    <t xml:space="preserve">Расшифровка основных средств за 2022 г.                                                     </t>
  </si>
  <si>
    <t xml:space="preserve">Бал.ст-ть
на начало года </t>
  </si>
  <si>
    <t xml:space="preserve">Бал.ст-ть
на конец года </t>
  </si>
  <si>
    <t xml:space="preserve">Износ
на начало года </t>
  </si>
  <si>
    <t xml:space="preserve">Износ
на конец года </t>
  </si>
  <si>
    <t>Давлат рақам белгиси</t>
  </si>
  <si>
    <t>01 708 LHA</t>
  </si>
  <si>
    <t>01 656 UFA</t>
  </si>
  <si>
    <t>01 750 DDA</t>
  </si>
  <si>
    <t>01 750 PJA</t>
  </si>
  <si>
    <t>01 950 QHA</t>
  </si>
  <si>
    <t>01 850 NHA</t>
  </si>
  <si>
    <t>Бириктирилган бўлим</t>
  </si>
  <si>
    <t>Бошқарув раиси</t>
  </si>
  <si>
    <t>Бугалетерия ва ҳисоботи ҳамда МҲЧС бошқармаси</t>
  </si>
  <si>
    <t>Ҳизмат сафарлари учун</t>
  </si>
  <si>
    <t>Корпоратив муносабатлар, активларни бошқариш ва аҳборот ҳизмати бошқармаси</t>
  </si>
  <si>
    <t>Бошқарув раиси ўринбосари</t>
  </si>
  <si>
    <t>Раис ўринбосари -бош муҳандис</t>
  </si>
  <si>
    <t>01 750 UGA</t>
  </si>
  <si>
    <t>01 205 NJA</t>
  </si>
  <si>
    <t>Комплаенс ва коррупцияга қарши курашиш бўлими</t>
  </si>
  <si>
    <t>ГСМ</t>
  </si>
  <si>
    <t xml:space="preserve">Йўлқурилиш АЖ </t>
  </si>
  <si>
    <t>"____"__________2023 йил</t>
  </si>
  <si>
    <t xml:space="preserve">Лаборатория ва сифат назорати бўлими бошлиғи </t>
  </si>
  <si>
    <t xml:space="preserve">Мутахассис механик                                                                                                             Д.Холдаров </t>
  </si>
  <si>
    <t xml:space="preserve">Раис ўринбосари в.б. </t>
  </si>
  <si>
    <t>_____________А.Аулов</t>
  </si>
  <si>
    <t>Жами</t>
  </si>
  <si>
    <t>Йўлқурилиш АЖ таркибидаги  автомобиллар тўғрисида
МАЪЛУМОТ</t>
  </si>
  <si>
    <t>Асосий восита номи</t>
  </si>
  <si>
    <t>Сони</t>
  </si>
  <si>
    <t>Сақлаш ҳаражатлари 01.01.2023-31.09.2023 йил ҳолатига</t>
  </si>
  <si>
    <t>Жами юрган масофаси, км. 01.01.2023-31.09.2023 йил ҳолатига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</si>
</sst>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5">
    <font>
      <sz val="8"/>
      <name val="Arial"/>
      <family val="2"/>
    </font>
    <font>
      <sz val="8"/>
      <name val="Times New Roman"/>
      <family val="2"/>
    </font>
    <font>
      <b/>
      <i/>
      <sz val="11"/>
      <color indexed="12"/>
      <name val="Times New Roman"/>
      <family val="1"/>
    </font>
    <font>
      <b/>
      <sz val="9"/>
      <name val="Times New Roman"/>
      <family val="1"/>
    </font>
    <font>
      <b/>
      <i/>
      <sz val="10"/>
      <color indexed="60"/>
      <name val="Times New Roman"/>
      <family val="1"/>
    </font>
    <font>
      <sz val="9"/>
      <name val="Times New Roman"/>
      <family val="2"/>
    </font>
    <font>
      <b/>
      <sz val="10"/>
      <name val="Times New Roman"/>
      <family val="1"/>
    </font>
    <font>
      <sz val="14"/>
      <name val="Times New Roman"/>
      <family val="2"/>
    </font>
    <font>
      <b/>
      <sz val="16"/>
      <name val="Times New Roman"/>
      <family val="1"/>
    </font>
    <font>
      <b/>
      <i/>
      <sz val="16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1" fontId="5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inden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 indent="3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0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left" vertical="center"/>
    </xf>
    <xf numFmtId="178" fontId="5" fillId="33" borderId="10" xfId="0" applyNumberFormat="1" applyFont="1" applyFill="1" applyBorder="1" applyAlignment="1">
      <alignment horizontal="center" vertical="center"/>
    </xf>
    <xf numFmtId="171" fontId="0" fillId="33" borderId="0" xfId="0" applyNumberForma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32"/>
  <sheetViews>
    <sheetView tabSelected="1" zoomScalePageLayoutView="0" workbookViewId="0" topLeftCell="A1">
      <selection activeCell="E1" sqref="E1:E16384"/>
    </sheetView>
  </sheetViews>
  <sheetFormatPr defaultColWidth="10.33203125" defaultRowHeight="11.25" outlineLevelRow="2"/>
  <cols>
    <col min="1" max="1" width="2.16015625" style="1" customWidth="1"/>
    <col min="2" max="2" width="5.33203125" style="1" customWidth="1"/>
    <col min="3" max="3" width="10" style="1" customWidth="1"/>
    <col min="4" max="4" width="56.5" style="1" customWidth="1"/>
    <col min="5" max="5" width="5.83203125" style="1" customWidth="1"/>
    <col min="6" max="6" width="10.16015625" style="1" customWidth="1"/>
    <col min="7" max="7" width="5.83203125" style="1" customWidth="1"/>
    <col min="8" max="8" width="6.83203125" style="1" customWidth="1"/>
    <col min="9" max="9" width="16.33203125" style="1" bestFit="1" customWidth="1"/>
    <col min="10" max="10" width="18.5" style="1" bestFit="1" customWidth="1"/>
    <col min="11" max="11" width="15" style="1" customWidth="1"/>
    <col min="12" max="12" width="17.33203125" style="1" bestFit="1" customWidth="1"/>
    <col min="13" max="13" width="18.5" style="1" bestFit="1" customWidth="1"/>
  </cols>
  <sheetData>
    <row r="2" spans="2:13" s="2" customFormat="1" ht="15" customHeight="1">
      <c r="B2" s="47" t="s">
        <v>52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2:13" s="2" customFormat="1" ht="31.5" customHeight="1">
      <c r="B4" s="3" t="s">
        <v>0</v>
      </c>
      <c r="C4" s="4" t="s">
        <v>1</v>
      </c>
      <c r="D4" s="4" t="s">
        <v>2</v>
      </c>
      <c r="E4" s="3" t="s">
        <v>3</v>
      </c>
      <c r="F4" s="3" t="s">
        <v>4</v>
      </c>
      <c r="G4" s="4" t="s">
        <v>5</v>
      </c>
      <c r="H4" s="3" t="s">
        <v>6</v>
      </c>
      <c r="I4" s="3" t="s">
        <v>53</v>
      </c>
      <c r="J4" s="3" t="s">
        <v>54</v>
      </c>
      <c r="K4" s="3" t="s">
        <v>55</v>
      </c>
      <c r="L4" s="3" t="s">
        <v>56</v>
      </c>
      <c r="M4" s="3" t="s">
        <v>7</v>
      </c>
    </row>
    <row r="5" s="2" customFormat="1" ht="12.75" customHeight="1">
      <c r="B5" s="5" t="s">
        <v>8</v>
      </c>
    </row>
    <row r="6" s="2" customFormat="1" ht="12.75" customHeight="1" outlineLevel="1"/>
    <row r="7" spans="2:13" s="2" customFormat="1" ht="12" customHeight="1" outlineLevel="2">
      <c r="B7" s="6">
        <v>1</v>
      </c>
      <c r="C7" s="7" t="s">
        <v>9</v>
      </c>
      <c r="D7" s="7" t="s">
        <v>10</v>
      </c>
      <c r="E7" s="8" t="s">
        <v>11</v>
      </c>
      <c r="F7" s="8" t="s">
        <v>12</v>
      </c>
      <c r="G7" s="10">
        <v>1</v>
      </c>
      <c r="H7" s="10">
        <v>1</v>
      </c>
      <c r="I7" s="11">
        <v>109411650</v>
      </c>
      <c r="J7" s="11">
        <v>109411650</v>
      </c>
      <c r="K7" s="11">
        <v>20058808</v>
      </c>
      <c r="L7" s="11">
        <v>41941144</v>
      </c>
      <c r="M7" s="11">
        <v>67470506</v>
      </c>
    </row>
    <row r="8" spans="2:13" s="2" customFormat="1" ht="12" customHeight="1" outlineLevel="2">
      <c r="B8" s="6">
        <v>2</v>
      </c>
      <c r="C8" s="7" t="s">
        <v>13</v>
      </c>
      <c r="D8" s="7" t="s">
        <v>14</v>
      </c>
      <c r="E8" s="8" t="s">
        <v>11</v>
      </c>
      <c r="F8" s="8" t="s">
        <v>15</v>
      </c>
      <c r="G8" s="10">
        <v>1</v>
      </c>
      <c r="H8" s="10">
        <v>1</v>
      </c>
      <c r="I8" s="11">
        <v>138691200</v>
      </c>
      <c r="J8" s="11">
        <v>138691200</v>
      </c>
      <c r="K8" s="11">
        <v>32361280</v>
      </c>
      <c r="L8" s="11">
        <v>60099520</v>
      </c>
      <c r="M8" s="11">
        <v>78591680</v>
      </c>
    </row>
    <row r="9" spans="2:13" s="2" customFormat="1" ht="12" customHeight="1" outlineLevel="2">
      <c r="B9" s="6">
        <v>3</v>
      </c>
      <c r="C9" s="7" t="s">
        <v>16</v>
      </c>
      <c r="D9" s="7" t="s">
        <v>17</v>
      </c>
      <c r="E9" s="8" t="s">
        <v>11</v>
      </c>
      <c r="F9" s="8" t="s">
        <v>18</v>
      </c>
      <c r="G9" s="10">
        <v>1</v>
      </c>
      <c r="H9" s="10">
        <v>1</v>
      </c>
      <c r="I9" s="11">
        <v>106994200</v>
      </c>
      <c r="J9" s="11">
        <v>106994200</v>
      </c>
      <c r="K9" s="11">
        <v>21398844</v>
      </c>
      <c r="L9" s="11">
        <v>42797688</v>
      </c>
      <c r="M9" s="11">
        <v>64196512</v>
      </c>
    </row>
    <row r="10" spans="2:13" s="2" customFormat="1" ht="12" customHeight="1" outlineLevel="2">
      <c r="B10" s="6">
        <v>4</v>
      </c>
      <c r="C10" s="7" t="s">
        <v>19</v>
      </c>
      <c r="D10" s="7" t="s">
        <v>20</v>
      </c>
      <c r="E10" s="8" t="s">
        <v>11</v>
      </c>
      <c r="F10" s="8" t="s">
        <v>21</v>
      </c>
      <c r="G10" s="10">
        <v>1</v>
      </c>
      <c r="H10" s="10">
        <v>1</v>
      </c>
      <c r="I10" s="9"/>
      <c r="J10" s="11">
        <v>51444287.83</v>
      </c>
      <c r="K10" s="9"/>
      <c r="L10" s="11">
        <v>9369455</v>
      </c>
      <c r="M10" s="11">
        <v>42074832.83</v>
      </c>
    </row>
    <row r="11" spans="2:13" s="2" customFormat="1" ht="12" customHeight="1" outlineLevel="2">
      <c r="B11" s="6">
        <v>5</v>
      </c>
      <c r="C11" s="7" t="s">
        <v>22</v>
      </c>
      <c r="D11" s="7" t="s">
        <v>23</v>
      </c>
      <c r="E11" s="8" t="s">
        <v>11</v>
      </c>
      <c r="F11" s="8" t="s">
        <v>24</v>
      </c>
      <c r="G11" s="10">
        <v>1</v>
      </c>
      <c r="H11" s="10">
        <v>1</v>
      </c>
      <c r="I11" s="9"/>
      <c r="J11" s="11">
        <v>194878053.26</v>
      </c>
      <c r="K11" s="9"/>
      <c r="L11" s="11">
        <v>12984122</v>
      </c>
      <c r="M11" s="11">
        <v>181893931.26</v>
      </c>
    </row>
    <row r="12" spans="2:13" s="2" customFormat="1" ht="12" customHeight="1" outlineLevel="2">
      <c r="B12" s="6">
        <v>6</v>
      </c>
      <c r="C12" s="7" t="s">
        <v>25</v>
      </c>
      <c r="D12" s="7" t="s">
        <v>26</v>
      </c>
      <c r="E12" s="8" t="s">
        <v>11</v>
      </c>
      <c r="F12" s="8" t="s">
        <v>24</v>
      </c>
      <c r="G12" s="10">
        <v>1</v>
      </c>
      <c r="H12" s="10">
        <v>1</v>
      </c>
      <c r="I12" s="9"/>
      <c r="J12" s="11">
        <v>198622818.04</v>
      </c>
      <c r="K12" s="9"/>
      <c r="L12" s="11">
        <v>13229770</v>
      </c>
      <c r="M12" s="11">
        <v>185393048.04</v>
      </c>
    </row>
    <row r="13" spans="2:13" s="2" customFormat="1" ht="12" customHeight="1" outlineLevel="2">
      <c r="B13" s="6">
        <v>7</v>
      </c>
      <c r="C13" s="7" t="s">
        <v>27</v>
      </c>
      <c r="D13" s="7" t="s">
        <v>28</v>
      </c>
      <c r="E13" s="8" t="s">
        <v>11</v>
      </c>
      <c r="F13" s="8" t="s">
        <v>29</v>
      </c>
      <c r="G13" s="10">
        <v>1</v>
      </c>
      <c r="H13" s="10">
        <v>1</v>
      </c>
      <c r="I13" s="9"/>
      <c r="J13" s="11">
        <v>119362719.13</v>
      </c>
      <c r="K13" s="9"/>
      <c r="L13" s="11">
        <v>7957516</v>
      </c>
      <c r="M13" s="11">
        <v>111405203.13</v>
      </c>
    </row>
    <row r="14" spans="2:13" s="2" customFormat="1" ht="12" customHeight="1" outlineLevel="2">
      <c r="B14" s="6">
        <v>8</v>
      </c>
      <c r="C14" s="7" t="s">
        <v>30</v>
      </c>
      <c r="D14" s="7" t="s">
        <v>31</v>
      </c>
      <c r="E14" s="8" t="s">
        <v>11</v>
      </c>
      <c r="F14" s="8" t="s">
        <v>32</v>
      </c>
      <c r="G14" s="10">
        <v>1</v>
      </c>
      <c r="H14" s="10">
        <v>1</v>
      </c>
      <c r="I14" s="9"/>
      <c r="J14" s="11">
        <v>965349024.78</v>
      </c>
      <c r="K14" s="9"/>
      <c r="L14" s="11">
        <v>16089150</v>
      </c>
      <c r="M14" s="11">
        <v>949259874.78</v>
      </c>
    </row>
    <row r="15" spans="4:13" ht="12.75" customHeight="1" outlineLevel="2">
      <c r="D15" s="12" t="s">
        <v>34</v>
      </c>
      <c r="F15" s="13"/>
      <c r="G15" s="14">
        <v>8</v>
      </c>
      <c r="I15" s="15">
        <v>355097050</v>
      </c>
      <c r="J15" s="13">
        <v>1884753953.04</v>
      </c>
      <c r="K15" s="13">
        <v>73818932</v>
      </c>
      <c r="L15" s="13">
        <v>204468365</v>
      </c>
      <c r="M15" s="13">
        <v>1680285588.04</v>
      </c>
    </row>
    <row r="16" s="2" customFormat="1" ht="12.75" customHeight="1">
      <c r="B16" s="5" t="s">
        <v>35</v>
      </c>
    </row>
    <row r="17" s="2" customFormat="1" ht="12.75" customHeight="1" outlineLevel="1">
      <c r="B17" s="16" t="s">
        <v>36</v>
      </c>
    </row>
    <row r="18" spans="2:13" s="2" customFormat="1" ht="12" customHeight="1" outlineLevel="2">
      <c r="B18" s="6">
        <v>9</v>
      </c>
      <c r="C18" s="7" t="s">
        <v>37</v>
      </c>
      <c r="D18" s="7" t="s">
        <v>38</v>
      </c>
      <c r="E18" s="8" t="s">
        <v>11</v>
      </c>
      <c r="F18" s="8" t="s">
        <v>39</v>
      </c>
      <c r="G18" s="10">
        <v>1</v>
      </c>
      <c r="H18" s="10">
        <v>1</v>
      </c>
      <c r="I18" s="11">
        <v>20345269</v>
      </c>
      <c r="J18" s="11">
        <v>20345269</v>
      </c>
      <c r="K18" s="11">
        <v>50863</v>
      </c>
      <c r="L18" s="11">
        <v>2085391</v>
      </c>
      <c r="M18" s="11">
        <v>18259878</v>
      </c>
    </row>
    <row r="19" spans="2:13" s="2" customFormat="1" ht="12" customHeight="1" outlineLevel="2">
      <c r="B19" s="6">
        <v>10</v>
      </c>
      <c r="C19" s="7" t="s">
        <v>40</v>
      </c>
      <c r="D19" s="7" t="s">
        <v>41</v>
      </c>
      <c r="E19" s="8" t="s">
        <v>11</v>
      </c>
      <c r="F19" s="8" t="s">
        <v>39</v>
      </c>
      <c r="G19" s="10">
        <v>1</v>
      </c>
      <c r="H19" s="10">
        <v>1</v>
      </c>
      <c r="I19" s="11">
        <v>24842652</v>
      </c>
      <c r="J19" s="11">
        <v>24842652</v>
      </c>
      <c r="K19" s="11">
        <v>62107</v>
      </c>
      <c r="L19" s="11">
        <v>2546371</v>
      </c>
      <c r="M19" s="11">
        <v>22296281</v>
      </c>
    </row>
    <row r="20" spans="2:13" s="2" customFormat="1" ht="12" customHeight="1" outlineLevel="2">
      <c r="B20" s="6">
        <v>11</v>
      </c>
      <c r="C20" s="7" t="s">
        <v>42</v>
      </c>
      <c r="D20" s="7" t="s">
        <v>43</v>
      </c>
      <c r="E20" s="8" t="s">
        <v>11</v>
      </c>
      <c r="F20" s="8" t="s">
        <v>39</v>
      </c>
      <c r="G20" s="10">
        <v>1</v>
      </c>
      <c r="H20" s="10">
        <v>1</v>
      </c>
      <c r="I20" s="11">
        <v>23614325233</v>
      </c>
      <c r="J20" s="11">
        <v>23614325233</v>
      </c>
      <c r="K20" s="11">
        <v>59035813</v>
      </c>
      <c r="L20" s="11">
        <v>1239752077</v>
      </c>
      <c r="M20" s="11">
        <v>22374573156</v>
      </c>
    </row>
    <row r="21" spans="4:13" ht="12.75" customHeight="1" outlineLevel="2">
      <c r="D21" s="12" t="s">
        <v>34</v>
      </c>
      <c r="G21" s="14">
        <v>3</v>
      </c>
      <c r="I21" s="15">
        <v>23659513154</v>
      </c>
      <c r="J21" s="15">
        <v>23659513154</v>
      </c>
      <c r="K21" s="13">
        <v>59148783</v>
      </c>
      <c r="L21" s="13">
        <v>1244383839</v>
      </c>
      <c r="M21" s="13">
        <v>22415129315</v>
      </c>
    </row>
    <row r="22" s="2" customFormat="1" ht="12.75" customHeight="1">
      <c r="B22" s="5" t="s">
        <v>44</v>
      </c>
    </row>
    <row r="23" s="2" customFormat="1" ht="12.75" customHeight="1" outlineLevel="1">
      <c r="B23" s="16" t="s">
        <v>36</v>
      </c>
    </row>
    <row r="24" spans="2:13" s="2" customFormat="1" ht="12" customHeight="1" outlineLevel="2">
      <c r="B24" s="6">
        <v>12</v>
      </c>
      <c r="C24" s="7" t="s">
        <v>45</v>
      </c>
      <c r="D24" s="7" t="s">
        <v>46</v>
      </c>
      <c r="E24" s="8" t="s">
        <v>11</v>
      </c>
      <c r="F24" s="8" t="s">
        <v>47</v>
      </c>
      <c r="G24" s="10">
        <v>1</v>
      </c>
      <c r="H24" s="10">
        <v>1</v>
      </c>
      <c r="I24" s="9"/>
      <c r="J24" s="11">
        <v>16115000</v>
      </c>
      <c r="K24" s="9"/>
      <c r="L24" s="11">
        <v>1074332</v>
      </c>
      <c r="M24" s="11">
        <v>15040668</v>
      </c>
    </row>
    <row r="25" spans="4:13" ht="12.75" customHeight="1" outlineLevel="2">
      <c r="D25" s="12" t="s">
        <v>33</v>
      </c>
      <c r="G25" s="14">
        <v>1</v>
      </c>
      <c r="J25" s="15">
        <v>16115000</v>
      </c>
      <c r="L25" s="13">
        <v>1074332</v>
      </c>
      <c r="M25" s="13">
        <v>15040668</v>
      </c>
    </row>
    <row r="26" spans="4:13" ht="12.75" customHeight="1" outlineLevel="2">
      <c r="D26" s="12" t="s">
        <v>34</v>
      </c>
      <c r="G26" s="14">
        <v>1</v>
      </c>
      <c r="J26" s="15">
        <v>16115000</v>
      </c>
      <c r="L26" s="13">
        <v>1074332</v>
      </c>
      <c r="M26" s="13">
        <v>15040668</v>
      </c>
    </row>
    <row r="27" s="2" customFormat="1" ht="12.75" customHeight="1">
      <c r="B27" s="5" t="s">
        <v>48</v>
      </c>
    </row>
    <row r="28" s="2" customFormat="1" ht="12.75" customHeight="1" outlineLevel="1">
      <c r="B28" s="16" t="s">
        <v>36</v>
      </c>
    </row>
    <row r="29" spans="2:13" s="2" customFormat="1" ht="12" customHeight="1" outlineLevel="2">
      <c r="B29" s="6">
        <v>13</v>
      </c>
      <c r="C29" s="7" t="s">
        <v>49</v>
      </c>
      <c r="D29" s="7" t="s">
        <v>50</v>
      </c>
      <c r="E29" s="8" t="s">
        <v>11</v>
      </c>
      <c r="F29" s="8" t="s">
        <v>39</v>
      </c>
      <c r="G29" s="10">
        <v>1</v>
      </c>
      <c r="H29" s="10">
        <v>1</v>
      </c>
      <c r="I29" s="11">
        <v>275748975</v>
      </c>
      <c r="J29" s="11">
        <v>275748975</v>
      </c>
      <c r="K29" s="11">
        <v>689372</v>
      </c>
      <c r="L29" s="11">
        <v>14476820</v>
      </c>
      <c r="M29" s="11">
        <v>261272155</v>
      </c>
    </row>
    <row r="30" spans="4:13" ht="12.75" customHeight="1" outlineLevel="2">
      <c r="D30" s="12" t="s">
        <v>33</v>
      </c>
      <c r="G30" s="14">
        <v>1</v>
      </c>
      <c r="I30" s="15">
        <v>275748975</v>
      </c>
      <c r="J30" s="15">
        <v>275748975</v>
      </c>
      <c r="K30" s="13">
        <v>689372</v>
      </c>
      <c r="L30" s="13">
        <v>14476820</v>
      </c>
      <c r="M30" s="13">
        <v>261272155</v>
      </c>
    </row>
    <row r="31" spans="4:13" ht="12.75" customHeight="1" outlineLevel="2">
      <c r="D31" s="12" t="s">
        <v>34</v>
      </c>
      <c r="G31" s="14">
        <v>1</v>
      </c>
      <c r="I31" s="15">
        <v>275748975</v>
      </c>
      <c r="J31" s="15">
        <v>275748975</v>
      </c>
      <c r="K31" s="13">
        <v>689372</v>
      </c>
      <c r="L31" s="13">
        <v>14476820</v>
      </c>
      <c r="M31" s="13">
        <v>261272155</v>
      </c>
    </row>
    <row r="32" spans="4:13" ht="12.75" customHeight="1">
      <c r="D32" s="12" t="s">
        <v>51</v>
      </c>
      <c r="F32" s="13"/>
      <c r="G32" s="14">
        <v>13</v>
      </c>
      <c r="I32" s="15">
        <v>24290359179</v>
      </c>
      <c r="J32" s="13">
        <v>25836131082.04</v>
      </c>
      <c r="K32" s="13">
        <v>133657087</v>
      </c>
      <c r="L32" s="13">
        <v>1464403356</v>
      </c>
      <c r="M32" s="13">
        <v>24371727726.04</v>
      </c>
    </row>
  </sheetData>
  <sheetProtection/>
  <mergeCells count="1">
    <mergeCell ref="B2:M2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Q28"/>
  <sheetViews>
    <sheetView zoomScale="70" zoomScaleNormal="70" zoomScalePageLayoutView="0" workbookViewId="0" topLeftCell="B7">
      <selection activeCell="B12" sqref="B12:P12"/>
    </sheetView>
  </sheetViews>
  <sheetFormatPr defaultColWidth="9.33203125" defaultRowHeight="11.25" outlineLevelRow="2"/>
  <cols>
    <col min="1" max="1" width="2.16015625" style="1" customWidth="1"/>
    <col min="2" max="2" width="5.33203125" style="1" customWidth="1"/>
    <col min="3" max="3" width="10" style="1" customWidth="1"/>
    <col min="4" max="4" width="56.5" style="1" customWidth="1"/>
    <col min="5" max="5" width="13.33203125" style="17" customWidth="1"/>
    <col min="6" max="6" width="31.83203125" style="17" customWidth="1"/>
    <col min="7" max="7" width="13.33203125" style="17" hidden="1" customWidth="1"/>
    <col min="8" max="8" width="17.83203125" style="1" customWidth="1"/>
    <col min="9" max="9" width="35.16015625" style="1" customWidth="1"/>
    <col min="10" max="10" width="20.66015625" style="1" customWidth="1"/>
    <col min="11" max="11" width="8.33203125" style="1" customWidth="1"/>
    <col min="12" max="12" width="22" style="1" customWidth="1"/>
    <col min="13" max="13" width="18.5" style="1" bestFit="1" customWidth="1"/>
    <col min="14" max="14" width="13.83203125" style="1" customWidth="1"/>
    <col min="15" max="15" width="17.33203125" style="1" bestFit="1" customWidth="1"/>
    <col min="16" max="16" width="18.5" style="1" bestFit="1" customWidth="1"/>
    <col min="17" max="17" width="24.16015625" style="43" customWidth="1"/>
  </cols>
  <sheetData>
    <row r="2" spans="2:16" ht="18.75">
      <c r="B2" s="19"/>
      <c r="C2" s="19"/>
      <c r="D2" s="19"/>
      <c r="E2" s="20"/>
      <c r="F2" s="20"/>
      <c r="G2" s="20"/>
      <c r="H2" s="19"/>
      <c r="I2" s="19"/>
      <c r="J2" s="19"/>
      <c r="K2" s="19"/>
      <c r="L2" s="19"/>
      <c r="M2" s="19"/>
      <c r="N2" s="19"/>
      <c r="O2" s="19"/>
      <c r="P2" s="19"/>
    </row>
    <row r="3" spans="2:16" ht="18.75">
      <c r="B3" s="19"/>
      <c r="C3" s="19"/>
      <c r="D3" s="19"/>
      <c r="E3" s="20"/>
      <c r="F3" s="20"/>
      <c r="G3" s="20"/>
      <c r="H3" s="19"/>
      <c r="I3" s="19"/>
      <c r="J3" s="19"/>
      <c r="K3" s="19"/>
      <c r="L3" s="19"/>
      <c r="M3" s="19"/>
      <c r="N3" s="19"/>
      <c r="O3" s="19"/>
      <c r="P3" s="19"/>
    </row>
    <row r="4" spans="2:16" ht="20.25">
      <c r="B4" s="19"/>
      <c r="C4" s="19"/>
      <c r="D4" s="19"/>
      <c r="E4" s="20"/>
      <c r="F4" s="20"/>
      <c r="G4" s="20"/>
      <c r="H4" s="19"/>
      <c r="I4" s="19"/>
      <c r="J4" s="19"/>
      <c r="K4" s="19"/>
      <c r="L4" s="19"/>
      <c r="M4" s="50" t="s">
        <v>75</v>
      </c>
      <c r="N4" s="50"/>
      <c r="O4" s="50"/>
      <c r="P4" s="19"/>
    </row>
    <row r="5" spans="2:16" ht="20.25">
      <c r="B5" s="19"/>
      <c r="C5" s="19"/>
      <c r="D5" s="19"/>
      <c r="E5" s="20"/>
      <c r="F5" s="20"/>
      <c r="G5" s="20"/>
      <c r="H5" s="19"/>
      <c r="I5" s="19"/>
      <c r="J5" s="19"/>
      <c r="K5" s="19"/>
      <c r="L5" s="19"/>
      <c r="M5" s="50" t="s">
        <v>79</v>
      </c>
      <c r="N5" s="50"/>
      <c r="O5" s="50"/>
      <c r="P5" s="19"/>
    </row>
    <row r="6" spans="2:16" ht="20.25">
      <c r="B6" s="19"/>
      <c r="C6" s="19"/>
      <c r="D6" s="19"/>
      <c r="E6" s="20"/>
      <c r="F6" s="20"/>
      <c r="G6" s="20"/>
      <c r="H6" s="19"/>
      <c r="I6" s="19"/>
      <c r="J6" s="19"/>
      <c r="K6" s="19"/>
      <c r="L6" s="19"/>
      <c r="M6" s="50" t="s">
        <v>80</v>
      </c>
      <c r="N6" s="50"/>
      <c r="O6" s="50"/>
      <c r="P6" s="19"/>
    </row>
    <row r="7" spans="2:16" ht="20.25">
      <c r="B7" s="19"/>
      <c r="C7" s="19"/>
      <c r="D7" s="19"/>
      <c r="E7" s="20"/>
      <c r="F7" s="20"/>
      <c r="G7" s="20"/>
      <c r="H7" s="19"/>
      <c r="I7" s="19"/>
      <c r="J7" s="19"/>
      <c r="K7" s="19"/>
      <c r="L7" s="19"/>
      <c r="M7" s="50" t="s">
        <v>76</v>
      </c>
      <c r="N7" s="50"/>
      <c r="O7" s="50"/>
      <c r="P7" s="19"/>
    </row>
    <row r="8" spans="2:16" ht="18.75">
      <c r="B8" s="19"/>
      <c r="C8" s="19"/>
      <c r="D8" s="19"/>
      <c r="E8" s="20"/>
      <c r="F8" s="20"/>
      <c r="G8" s="20"/>
      <c r="H8" s="19"/>
      <c r="I8" s="19"/>
      <c r="J8" s="19"/>
      <c r="K8" s="19"/>
      <c r="L8" s="19"/>
      <c r="M8" s="19"/>
      <c r="N8" s="19"/>
      <c r="O8" s="19"/>
      <c r="P8" s="19"/>
    </row>
    <row r="9" spans="2:16" ht="18.75">
      <c r="B9" s="19"/>
      <c r="C9" s="19"/>
      <c r="D9" s="19"/>
      <c r="E9" s="20"/>
      <c r="F9" s="20"/>
      <c r="G9" s="20"/>
      <c r="H9" s="19"/>
      <c r="I9" s="19"/>
      <c r="J9" s="19"/>
      <c r="K9" s="19"/>
      <c r="L9" s="19"/>
      <c r="M9" s="19"/>
      <c r="N9" s="19"/>
      <c r="O9" s="19"/>
      <c r="P9" s="19"/>
    </row>
    <row r="10" spans="2:16" ht="18.75">
      <c r="B10" s="19"/>
      <c r="C10" s="19"/>
      <c r="D10" s="19"/>
      <c r="E10" s="20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</row>
    <row r="11" spans="2:16" ht="18.75">
      <c r="B11" s="19"/>
      <c r="C11" s="19"/>
      <c r="D11" s="19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</row>
    <row r="12" spans="2:17" s="2" customFormat="1" ht="48.75" customHeight="1">
      <c r="B12" s="48" t="s">
        <v>82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4"/>
    </row>
    <row r="13" spans="2:17" s="2" customFormat="1" ht="1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4"/>
    </row>
    <row r="15" spans="2:17" s="2" customFormat="1" ht="63" customHeight="1">
      <c r="B15" s="22" t="s">
        <v>0</v>
      </c>
      <c r="C15" s="23" t="s">
        <v>1</v>
      </c>
      <c r="D15" s="23" t="s">
        <v>83</v>
      </c>
      <c r="E15" s="22" t="s">
        <v>57</v>
      </c>
      <c r="F15" s="22" t="s">
        <v>86</v>
      </c>
      <c r="G15" s="22" t="s">
        <v>74</v>
      </c>
      <c r="H15" s="22" t="s">
        <v>85</v>
      </c>
      <c r="I15" s="22" t="s">
        <v>64</v>
      </c>
      <c r="J15" s="22" t="s">
        <v>4</v>
      </c>
      <c r="K15" s="23" t="s">
        <v>84</v>
      </c>
      <c r="L15" s="22" t="s">
        <v>53</v>
      </c>
      <c r="M15" s="22" t="s">
        <v>54</v>
      </c>
      <c r="N15" s="22" t="s">
        <v>55</v>
      </c>
      <c r="O15" s="22" t="s">
        <v>56</v>
      </c>
      <c r="P15" s="22" t="s">
        <v>7</v>
      </c>
      <c r="Q15" s="44"/>
    </row>
    <row r="16" spans="2:17" s="2" customFormat="1" ht="43.5" customHeight="1" outlineLevel="2">
      <c r="B16" s="39">
        <v>1</v>
      </c>
      <c r="C16" s="38" t="s">
        <v>9</v>
      </c>
      <c r="D16" s="40" t="s">
        <v>10</v>
      </c>
      <c r="E16" s="37" t="s">
        <v>63</v>
      </c>
      <c r="F16" s="37">
        <v>16070</v>
      </c>
      <c r="G16" s="25">
        <v>862</v>
      </c>
      <c r="H16" s="46">
        <f>436607.14+730357.14+1073214.31+91071.43+1034821</f>
        <v>3366071.02</v>
      </c>
      <c r="I16" s="41" t="s">
        <v>66</v>
      </c>
      <c r="J16" s="38" t="s">
        <v>12</v>
      </c>
      <c r="K16" s="39">
        <v>1</v>
      </c>
      <c r="L16" s="26">
        <v>109411650</v>
      </c>
      <c r="M16" s="26">
        <v>109411650</v>
      </c>
      <c r="N16" s="27">
        <v>41941144</v>
      </c>
      <c r="O16" s="27">
        <v>58352896</v>
      </c>
      <c r="P16" s="26">
        <f aca="true" t="shared" si="0" ref="P16:P23">+M16-O16</f>
        <v>51058754</v>
      </c>
      <c r="Q16" s="44"/>
    </row>
    <row r="17" spans="2:17" s="2" customFormat="1" ht="43.5" customHeight="1" outlineLevel="2">
      <c r="B17" s="39">
        <v>2</v>
      </c>
      <c r="C17" s="38" t="s">
        <v>13</v>
      </c>
      <c r="D17" s="40" t="s">
        <v>14</v>
      </c>
      <c r="E17" s="37" t="s">
        <v>71</v>
      </c>
      <c r="F17" s="37">
        <v>21900</v>
      </c>
      <c r="G17" s="25">
        <v>1149</v>
      </c>
      <c r="H17" s="45">
        <f>3622000+1452000+1928571+270535</f>
        <v>7273106</v>
      </c>
      <c r="I17" s="41" t="s">
        <v>70</v>
      </c>
      <c r="J17" s="38" t="s">
        <v>15</v>
      </c>
      <c r="K17" s="39">
        <v>1</v>
      </c>
      <c r="L17" s="26">
        <v>138691200</v>
      </c>
      <c r="M17" s="26">
        <v>138691200</v>
      </c>
      <c r="N17" s="27">
        <v>60099520</v>
      </c>
      <c r="O17" s="27">
        <v>80903200</v>
      </c>
      <c r="P17" s="26">
        <f t="shared" si="0"/>
        <v>57788000</v>
      </c>
      <c r="Q17" s="44"/>
    </row>
    <row r="18" spans="2:17" s="2" customFormat="1" ht="43.5" customHeight="1" outlineLevel="2">
      <c r="B18" s="39">
        <v>3</v>
      </c>
      <c r="C18" s="38" t="s">
        <v>16</v>
      </c>
      <c r="D18" s="40" t="s">
        <v>17</v>
      </c>
      <c r="E18" s="37" t="s">
        <v>62</v>
      </c>
      <c r="F18" s="37">
        <v>24036</v>
      </c>
      <c r="G18" s="25">
        <v>11783</v>
      </c>
      <c r="H18" s="45">
        <f>2122000+89285+348214+336607</f>
        <v>2896106</v>
      </c>
      <c r="I18" s="42" t="s">
        <v>77</v>
      </c>
      <c r="J18" s="38" t="s">
        <v>18</v>
      </c>
      <c r="K18" s="39">
        <v>1</v>
      </c>
      <c r="L18" s="26">
        <v>106994200</v>
      </c>
      <c r="M18" s="26">
        <v>106994200</v>
      </c>
      <c r="N18" s="26">
        <v>42797688</v>
      </c>
      <c r="O18" s="26">
        <v>58846821</v>
      </c>
      <c r="P18" s="26">
        <f t="shared" si="0"/>
        <v>48147379</v>
      </c>
      <c r="Q18" s="44"/>
    </row>
    <row r="19" spans="2:17" s="2" customFormat="1" ht="43.5" customHeight="1" outlineLevel="2">
      <c r="B19" s="39">
        <v>4</v>
      </c>
      <c r="C19" s="38" t="s">
        <v>19</v>
      </c>
      <c r="D19" s="40" t="s">
        <v>20</v>
      </c>
      <c r="E19" s="37" t="s">
        <v>72</v>
      </c>
      <c r="F19" s="37">
        <v>16832</v>
      </c>
      <c r="G19" s="25">
        <v>896</v>
      </c>
      <c r="H19" s="45">
        <f>437000+425000+392587</f>
        <v>1254587</v>
      </c>
      <c r="I19" s="41" t="s">
        <v>68</v>
      </c>
      <c r="J19" s="38" t="s">
        <v>21</v>
      </c>
      <c r="K19" s="39">
        <v>1</v>
      </c>
      <c r="L19" s="26">
        <v>51444287.83</v>
      </c>
      <c r="M19" s="26">
        <v>51444287.83</v>
      </c>
      <c r="N19" s="26">
        <v>9369455</v>
      </c>
      <c r="O19" s="26">
        <v>17086100</v>
      </c>
      <c r="P19" s="26">
        <f t="shared" si="0"/>
        <v>34358187.83</v>
      </c>
      <c r="Q19" s="44"/>
    </row>
    <row r="20" spans="2:17" s="2" customFormat="1" ht="43.5" customHeight="1" outlineLevel="2">
      <c r="B20" s="39">
        <v>5</v>
      </c>
      <c r="C20" s="38" t="s">
        <v>22</v>
      </c>
      <c r="D20" s="40" t="s">
        <v>23</v>
      </c>
      <c r="E20" s="38" t="s">
        <v>60</v>
      </c>
      <c r="F20" s="38">
        <v>1055</v>
      </c>
      <c r="G20" s="24">
        <v>105</v>
      </c>
      <c r="H20" s="45">
        <v>1410714.29</v>
      </c>
      <c r="I20" s="41" t="s">
        <v>67</v>
      </c>
      <c r="J20" s="38" t="s">
        <v>24</v>
      </c>
      <c r="K20" s="39">
        <v>1</v>
      </c>
      <c r="L20" s="26">
        <v>194878053.26</v>
      </c>
      <c r="M20" s="26">
        <v>194878053.26</v>
      </c>
      <c r="N20" s="26">
        <v>12984122</v>
      </c>
      <c r="O20" s="27">
        <v>42215834</v>
      </c>
      <c r="P20" s="26">
        <f t="shared" si="0"/>
        <v>152662219.26</v>
      </c>
      <c r="Q20" s="44"/>
    </row>
    <row r="21" spans="2:17" s="2" customFormat="1" ht="43.5" customHeight="1" outlineLevel="2">
      <c r="B21" s="39">
        <v>6</v>
      </c>
      <c r="C21" s="38" t="s">
        <v>25</v>
      </c>
      <c r="D21" s="40" t="s">
        <v>26</v>
      </c>
      <c r="E21" s="38" t="s">
        <v>61</v>
      </c>
      <c r="F21" s="38">
        <v>11450</v>
      </c>
      <c r="G21" s="24">
        <v>998</v>
      </c>
      <c r="H21" s="45">
        <f>673000+1882100+11290000+178571+2750000+1322321</f>
        <v>18095992</v>
      </c>
      <c r="I21" s="41" t="s">
        <v>69</v>
      </c>
      <c r="J21" s="38" t="s">
        <v>24</v>
      </c>
      <c r="K21" s="39">
        <v>1</v>
      </c>
      <c r="L21" s="26">
        <v>198622818.04</v>
      </c>
      <c r="M21" s="26">
        <v>198622818.04</v>
      </c>
      <c r="N21" s="26">
        <v>13229770</v>
      </c>
      <c r="O21" s="27">
        <v>43023190</v>
      </c>
      <c r="P21" s="26">
        <f t="shared" si="0"/>
        <v>155599628.04</v>
      </c>
      <c r="Q21" s="44"/>
    </row>
    <row r="22" spans="2:17" s="2" customFormat="1" ht="43.5" customHeight="1" outlineLevel="2">
      <c r="B22" s="39">
        <v>7</v>
      </c>
      <c r="C22" s="38" t="s">
        <v>27</v>
      </c>
      <c r="D22" s="40" t="s">
        <v>28</v>
      </c>
      <c r="E22" s="38" t="s">
        <v>59</v>
      </c>
      <c r="F22" s="38">
        <v>11625</v>
      </c>
      <c r="G22" s="24">
        <v>570</v>
      </c>
      <c r="H22" s="45">
        <f>1474000+321000+1316071.43+2507142.84</f>
        <v>5618214.27</v>
      </c>
      <c r="I22" s="42" t="s">
        <v>73</v>
      </c>
      <c r="J22" s="38" t="s">
        <v>29</v>
      </c>
      <c r="K22" s="39">
        <v>1</v>
      </c>
      <c r="L22" s="26">
        <v>119362719.13</v>
      </c>
      <c r="M22" s="26">
        <v>119362719.13</v>
      </c>
      <c r="N22" s="26">
        <v>7957516</v>
      </c>
      <c r="O22" s="26">
        <v>25861927</v>
      </c>
      <c r="P22" s="26">
        <f t="shared" si="0"/>
        <v>93500792.13</v>
      </c>
      <c r="Q22" s="44"/>
    </row>
    <row r="23" spans="2:17" s="2" customFormat="1" ht="43.5" customHeight="1" outlineLevel="2">
      <c r="B23" s="39">
        <v>8</v>
      </c>
      <c r="C23" s="38" t="s">
        <v>30</v>
      </c>
      <c r="D23" s="40" t="s">
        <v>31</v>
      </c>
      <c r="E23" s="38" t="s">
        <v>58</v>
      </c>
      <c r="F23" s="38">
        <v>24164</v>
      </c>
      <c r="G23" s="24">
        <v>2449</v>
      </c>
      <c r="H23" s="45">
        <f>6008900+88000+2391000+1807142.86+1300000+401785.71+1696428.57</f>
        <v>13693257.14</v>
      </c>
      <c r="I23" s="41" t="s">
        <v>65</v>
      </c>
      <c r="J23" s="38" t="s">
        <v>32</v>
      </c>
      <c r="K23" s="39">
        <v>1</v>
      </c>
      <c r="L23" s="26">
        <v>965349024.78</v>
      </c>
      <c r="M23" s="26">
        <v>965349024.78</v>
      </c>
      <c r="N23" s="26">
        <v>16089150</v>
      </c>
      <c r="O23" s="26">
        <v>160891500</v>
      </c>
      <c r="P23" s="26">
        <f t="shared" si="0"/>
        <v>804457524.78</v>
      </c>
      <c r="Q23" s="44"/>
    </row>
    <row r="24" spans="2:16" ht="25.5" customHeight="1" outlineLevel="2">
      <c r="B24" s="28"/>
      <c r="C24" s="28"/>
      <c r="D24" s="29" t="s">
        <v>81</v>
      </c>
      <c r="E24" s="30"/>
      <c r="F24" s="30"/>
      <c r="G24" s="30"/>
      <c r="H24" s="31">
        <f>SUM(H16:H23)</f>
        <v>53608047.72</v>
      </c>
      <c r="I24" s="32"/>
      <c r="J24" s="33"/>
      <c r="K24" s="34"/>
      <c r="L24" s="35">
        <v>355097050</v>
      </c>
      <c r="M24" s="36">
        <v>1884753953.04</v>
      </c>
      <c r="N24" s="36">
        <v>73818932</v>
      </c>
      <c r="O24" s="36">
        <v>204468365</v>
      </c>
      <c r="P24" s="36">
        <v>1680285588.04</v>
      </c>
    </row>
    <row r="27" spans="2:16" ht="20.25">
      <c r="B27" s="50" t="s">
        <v>78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4:11" ht="20.25">
      <c r="D28" s="21"/>
      <c r="E28" s="21"/>
      <c r="F28" s="21"/>
      <c r="G28" s="21"/>
      <c r="H28" s="21"/>
      <c r="I28" s="21"/>
      <c r="J28" s="21"/>
      <c r="K28" s="21"/>
    </row>
  </sheetData>
  <sheetProtection/>
  <mergeCells count="6">
    <mergeCell ref="B12:P12"/>
    <mergeCell ref="M5:O5"/>
    <mergeCell ref="M7:O7"/>
    <mergeCell ref="M4:O4"/>
    <mergeCell ref="B27:P27"/>
    <mergeCell ref="M6:O6"/>
  </mergeCells>
  <printOptions/>
  <pageMargins left="0.39370078740157477" right="0.39370078740157477" top="0.39370078740157477" bottom="0.39370078740157477" header="0.39370078740157477" footer="0.39370078740157477"/>
  <pageSetup fitToHeight="1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2023-08-01T09:41:43Z</cp:lastPrinted>
  <dcterms:created xsi:type="dcterms:W3CDTF">2023-02-03T04:57:14Z</dcterms:created>
  <dcterms:modified xsi:type="dcterms:W3CDTF">2023-11-16T06:55:46Z</dcterms:modified>
  <cp:category/>
  <cp:version/>
  <cp:contentType/>
  <cp:contentStatus/>
  <cp:revision>1</cp:revision>
</cp:coreProperties>
</file>